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【14表】总估算审核表_(样式2)" sheetId="1" r:id="rId1"/>
  </sheets>
  <definedNames>
    <definedName name="_xlnm.Print_Area" localSheetId="0">'【14表】总估算审核表_(样式2)'!$A$1:$L$24</definedName>
  </definedNames>
  <calcPr fullCalcOnLoad="1"/>
</workbook>
</file>

<file path=xl/sharedStrings.xml><?xml version="1.0" encoding="utf-8"?>
<sst xmlns="http://schemas.openxmlformats.org/spreadsheetml/2006/main" count="98" uniqueCount="69">
  <si>
    <t>附件2：       邢临高速公路2021年独柱墩加固工程总估算审核表</t>
  </si>
  <si>
    <t>分项编号</t>
  </si>
  <si>
    <t>工程或费用名称</t>
  </si>
  <si>
    <t>单位</t>
  </si>
  <si>
    <t>数量</t>
  </si>
  <si>
    <t>原报(元)</t>
  </si>
  <si>
    <t>增减(元)</t>
  </si>
  <si>
    <t>审核(元)</t>
  </si>
  <si>
    <t>技术经济指标</t>
  </si>
  <si>
    <t>各项费用比例(%)</t>
  </si>
  <si>
    <t>1</t>
  </si>
  <si>
    <t>第一部分 建筑安装工程费</t>
  </si>
  <si>
    <t>公路公里</t>
  </si>
  <si>
    <t/>
  </si>
  <si>
    <t>80.52</t>
  </si>
  <si>
    <t>101</t>
  </si>
  <si>
    <t>临时工程</t>
  </si>
  <si>
    <t>1.72</t>
  </si>
  <si>
    <t>10101</t>
  </si>
  <si>
    <t>临时道路</t>
  </si>
  <si>
    <t>项</t>
  </si>
  <si>
    <t>1010103</t>
  </si>
  <si>
    <t>保通便道</t>
  </si>
  <si>
    <t>101010302</t>
  </si>
  <si>
    <t>保通临时安全设施</t>
  </si>
  <si>
    <t>104</t>
  </si>
  <si>
    <t>桥梁涵洞工程</t>
  </si>
  <si>
    <t>76.81</t>
  </si>
  <si>
    <t>10406</t>
  </si>
  <si>
    <t>桥梁维修加固工程</t>
  </si>
  <si>
    <t>1040601</t>
  </si>
  <si>
    <t>独柱墩加固工程</t>
  </si>
  <si>
    <t>m</t>
  </si>
  <si>
    <t>110</t>
  </si>
  <si>
    <t>专项费用</t>
  </si>
  <si>
    <t>元</t>
  </si>
  <si>
    <t>1.99</t>
  </si>
  <si>
    <t>11001</t>
  </si>
  <si>
    <t>施工场地建设费</t>
  </si>
  <si>
    <t>11002</t>
  </si>
  <si>
    <t>安全生产费</t>
  </si>
  <si>
    <t>2</t>
  </si>
  <si>
    <t>第二部分 土地使用及拆迁补偿费</t>
  </si>
  <si>
    <t>3</t>
  </si>
  <si>
    <t>第三部分 工程建设其他费</t>
  </si>
  <si>
    <t>14.72</t>
  </si>
  <si>
    <t>301</t>
  </si>
  <si>
    <t>建设项目管理费</t>
  </si>
  <si>
    <t>5.14</t>
  </si>
  <si>
    <t>303</t>
  </si>
  <si>
    <t>建设项目前期工作费</t>
  </si>
  <si>
    <t>9.26</t>
  </si>
  <si>
    <t>308</t>
  </si>
  <si>
    <t>工程保险费</t>
  </si>
  <si>
    <t>0.32</t>
  </si>
  <si>
    <t>4</t>
  </si>
  <si>
    <t>第四部分 预备费</t>
  </si>
  <si>
    <t>4.76</t>
  </si>
  <si>
    <t>401</t>
  </si>
  <si>
    <t>基本预备费</t>
  </si>
  <si>
    <t>402</t>
  </si>
  <si>
    <t>价差预备费</t>
  </si>
  <si>
    <t>5</t>
  </si>
  <si>
    <t>第一至四部分合计</t>
  </si>
  <si>
    <t>100.00</t>
  </si>
  <si>
    <t>6</t>
  </si>
  <si>
    <t>建设期贷款利息</t>
  </si>
  <si>
    <t>7</t>
  </si>
  <si>
    <t>公路基本造价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</si>
</sst>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0"/>
    <numFmt numFmtId="181" formatCode="#0.00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8"/>
      <name val="SansSerif"/>
      <family val="2"/>
    </font>
    <font>
      <sz val="20"/>
      <color indexed="8"/>
      <name val="方正小标宋_GBK"/>
      <family val="4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Arial Narrow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rgb="FF000000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right" vertical="center" wrapText="1"/>
      <protection/>
    </xf>
    <xf numFmtId="180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horizontal="right" vertical="center" wrapText="1"/>
      <protection/>
    </xf>
    <xf numFmtId="180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right" vertical="center" wrapText="1"/>
      <protection/>
    </xf>
    <xf numFmtId="180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right" vertical="center" wrapText="1"/>
      <protection/>
    </xf>
    <xf numFmtId="180" fontId="6" fillId="0" borderId="11" xfId="0" applyNumberFormat="1" applyFont="1" applyFill="1" applyBorder="1" applyAlignment="1" applyProtection="1">
      <alignment horizontal="right" vertical="center" wrapText="1"/>
      <protection/>
    </xf>
    <xf numFmtId="181" fontId="6" fillId="33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80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horizontal="right" vertical="center" wrapText="1"/>
      <protection/>
    </xf>
    <xf numFmtId="180" fontId="6" fillId="0" borderId="14" xfId="0" applyNumberFormat="1" applyFont="1" applyFill="1" applyBorder="1" applyAlignment="1" applyProtection="1">
      <alignment horizontal="right" vertical="center" wrapText="1"/>
      <protection/>
    </xf>
    <xf numFmtId="181" fontId="6" fillId="33" borderId="17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30" zoomScaleNormal="130" workbookViewId="0" topLeftCell="A1">
      <selection activeCell="O14" sqref="O14"/>
    </sheetView>
  </sheetViews>
  <sheetFormatPr defaultColWidth="9.140625" defaultRowHeight="12.75"/>
  <cols>
    <col min="1" max="1" width="7.00390625" style="0" customWidth="1"/>
    <col min="2" max="2" width="11.28125" style="0" customWidth="1"/>
    <col min="3" max="3" width="38.57421875" style="0" customWidth="1"/>
    <col min="4" max="4" width="10.8515625" style="0" customWidth="1"/>
    <col min="5" max="5" width="11.140625" style="0" customWidth="1"/>
    <col min="6" max="6" width="4.00390625" style="0" customWidth="1"/>
    <col min="7" max="7" width="7.00390625" style="0" customWidth="1"/>
    <col min="8" max="8" width="11.140625" style="0" customWidth="1"/>
    <col min="9" max="9" width="1.28515625" style="0" customWidth="1"/>
    <col min="10" max="10" width="9.7109375" style="0" customWidth="1"/>
    <col min="11" max="11" width="10.140625" style="0" customWidth="1"/>
    <col min="12" max="12" width="12.140625" style="0" customWidth="1"/>
    <col min="13" max="13" width="7.00390625" style="0" customWidth="1"/>
  </cols>
  <sheetData>
    <row r="1" spans="1:13" ht="53.2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24.75" customHeight="1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/>
      <c r="H2" s="3" t="s">
        <v>6</v>
      </c>
      <c r="I2" s="3" t="s">
        <v>7</v>
      </c>
      <c r="J2" s="3"/>
      <c r="K2" s="3" t="s">
        <v>8</v>
      </c>
      <c r="L2" s="15" t="s">
        <v>9</v>
      </c>
      <c r="M2" s="1"/>
    </row>
    <row r="3" spans="1:13" ht="15" customHeight="1">
      <c r="A3" s="1"/>
      <c r="B3" s="4" t="s">
        <v>10</v>
      </c>
      <c r="C3" s="5" t="s">
        <v>11</v>
      </c>
      <c r="D3" s="4" t="s">
        <v>12</v>
      </c>
      <c r="E3" s="6" t="s">
        <v>13</v>
      </c>
      <c r="F3" s="7">
        <v>5237448</v>
      </c>
      <c r="G3" s="8"/>
      <c r="H3" s="8">
        <f>I3-F3</f>
        <v>-943076</v>
      </c>
      <c r="I3" s="16">
        <v>4294372</v>
      </c>
      <c r="J3" s="17"/>
      <c r="K3" s="6" t="s">
        <v>13</v>
      </c>
      <c r="L3" s="18" t="s">
        <v>14</v>
      </c>
      <c r="M3" s="1"/>
    </row>
    <row r="4" spans="1:13" ht="15" customHeight="1">
      <c r="A4" s="1"/>
      <c r="B4" s="4" t="s">
        <v>15</v>
      </c>
      <c r="C4" s="5" t="s">
        <v>16</v>
      </c>
      <c r="D4" s="4" t="s">
        <v>12</v>
      </c>
      <c r="E4" s="6" t="s">
        <v>13</v>
      </c>
      <c r="F4" s="7">
        <v>78925</v>
      </c>
      <c r="G4" s="8"/>
      <c r="H4" s="8">
        <f aca="true" t="shared" si="0" ref="H4:H13">I4-F4</f>
        <v>12716</v>
      </c>
      <c r="I4" s="16">
        <v>91641</v>
      </c>
      <c r="J4" s="17"/>
      <c r="K4" s="6" t="s">
        <v>13</v>
      </c>
      <c r="L4" s="18" t="s">
        <v>17</v>
      </c>
      <c r="M4" s="1"/>
    </row>
    <row r="5" spans="1:13" ht="15" customHeight="1">
      <c r="A5" s="1"/>
      <c r="B5" s="4" t="s">
        <v>18</v>
      </c>
      <c r="C5" s="5" t="s">
        <v>19</v>
      </c>
      <c r="D5" s="4" t="s">
        <v>20</v>
      </c>
      <c r="E5" s="7">
        <v>1</v>
      </c>
      <c r="F5" s="7">
        <v>78926</v>
      </c>
      <c r="G5" s="8"/>
      <c r="H5" s="8">
        <f t="shared" si="0"/>
        <v>12715</v>
      </c>
      <c r="I5" s="16">
        <v>91641</v>
      </c>
      <c r="J5" s="17"/>
      <c r="K5" s="7">
        <v>91641.12</v>
      </c>
      <c r="L5" s="18"/>
      <c r="M5" s="1"/>
    </row>
    <row r="6" spans="1:13" ht="15" customHeight="1">
      <c r="A6" s="1"/>
      <c r="B6" s="4" t="s">
        <v>21</v>
      </c>
      <c r="C6" s="5" t="s">
        <v>22</v>
      </c>
      <c r="D6" s="4" t="s">
        <v>20</v>
      </c>
      <c r="E6" s="7">
        <v>1</v>
      </c>
      <c r="F6" s="7">
        <v>78927</v>
      </c>
      <c r="G6" s="8"/>
      <c r="H6" s="8">
        <f t="shared" si="0"/>
        <v>12714</v>
      </c>
      <c r="I6" s="16">
        <v>91641</v>
      </c>
      <c r="J6" s="17"/>
      <c r="K6" s="7">
        <v>91641.12</v>
      </c>
      <c r="L6" s="18"/>
      <c r="M6" s="1"/>
    </row>
    <row r="7" spans="1:13" ht="15" customHeight="1">
      <c r="A7" s="1"/>
      <c r="B7" s="4" t="s">
        <v>23</v>
      </c>
      <c r="C7" s="5" t="s">
        <v>24</v>
      </c>
      <c r="D7" s="4" t="s">
        <v>20</v>
      </c>
      <c r="E7" s="7">
        <v>1</v>
      </c>
      <c r="F7" s="7">
        <v>78928</v>
      </c>
      <c r="G7" s="8"/>
      <c r="H7" s="8">
        <f t="shared" si="0"/>
        <v>12713</v>
      </c>
      <c r="I7" s="16">
        <v>91641</v>
      </c>
      <c r="J7" s="17"/>
      <c r="K7" s="7">
        <v>91641.12</v>
      </c>
      <c r="L7" s="18"/>
      <c r="M7" s="1"/>
    </row>
    <row r="8" spans="1:13" ht="15" customHeight="1">
      <c r="A8" s="1"/>
      <c r="B8" s="4" t="s">
        <v>25</v>
      </c>
      <c r="C8" s="5" t="s">
        <v>26</v>
      </c>
      <c r="D8" s="4" t="s">
        <v>20</v>
      </c>
      <c r="E8" s="7">
        <v>1</v>
      </c>
      <c r="F8" s="7">
        <v>5055120</v>
      </c>
      <c r="G8" s="8"/>
      <c r="H8" s="8">
        <f t="shared" si="0"/>
        <v>-958486</v>
      </c>
      <c r="I8" s="16">
        <v>4096634</v>
      </c>
      <c r="J8" s="17"/>
      <c r="K8" s="7">
        <v>4096634.27</v>
      </c>
      <c r="L8" s="18" t="s">
        <v>27</v>
      </c>
      <c r="M8" s="1"/>
    </row>
    <row r="9" spans="1:13" ht="15" customHeight="1">
      <c r="A9" s="1"/>
      <c r="B9" s="4" t="s">
        <v>28</v>
      </c>
      <c r="C9" s="5" t="s">
        <v>29</v>
      </c>
      <c r="D9" s="4" t="s">
        <v>20</v>
      </c>
      <c r="E9" s="7">
        <v>1</v>
      </c>
      <c r="F9" s="7">
        <f>F8</f>
        <v>5055120</v>
      </c>
      <c r="G9" s="8"/>
      <c r="H9" s="8">
        <f t="shared" si="0"/>
        <v>-958486</v>
      </c>
      <c r="I9" s="16">
        <v>4096634</v>
      </c>
      <c r="J9" s="17"/>
      <c r="K9" s="7">
        <v>4096634.27</v>
      </c>
      <c r="L9" s="18"/>
      <c r="M9" s="1"/>
    </row>
    <row r="10" spans="1:13" ht="15" customHeight="1">
      <c r="A10" s="1"/>
      <c r="B10" s="4" t="s">
        <v>30</v>
      </c>
      <c r="C10" s="5" t="s">
        <v>31</v>
      </c>
      <c r="D10" s="4" t="s">
        <v>32</v>
      </c>
      <c r="E10" s="7">
        <v>415.08</v>
      </c>
      <c r="F10" s="9">
        <f>F8</f>
        <v>5055120</v>
      </c>
      <c r="G10" s="10"/>
      <c r="H10" s="8">
        <f t="shared" si="0"/>
        <v>-958486</v>
      </c>
      <c r="I10" s="19">
        <v>4096634</v>
      </c>
      <c r="J10" s="20"/>
      <c r="K10" s="7">
        <v>9869.51</v>
      </c>
      <c r="L10" s="18"/>
      <c r="M10" s="1"/>
    </row>
    <row r="11" spans="1:13" ht="15" customHeight="1">
      <c r="A11" s="1"/>
      <c r="B11" s="4" t="s">
        <v>33</v>
      </c>
      <c r="C11" s="5" t="s">
        <v>34</v>
      </c>
      <c r="D11" s="4" t="s">
        <v>35</v>
      </c>
      <c r="E11" s="7">
        <v>1</v>
      </c>
      <c r="F11" s="7">
        <f>F12+F13</f>
        <v>103403</v>
      </c>
      <c r="G11" s="8"/>
      <c r="H11" s="8">
        <f t="shared" si="0"/>
        <v>2693</v>
      </c>
      <c r="I11" s="16">
        <v>106096</v>
      </c>
      <c r="J11" s="17"/>
      <c r="K11" s="7">
        <v>106096.24</v>
      </c>
      <c r="L11" s="18" t="s">
        <v>36</v>
      </c>
      <c r="M11" s="1"/>
    </row>
    <row r="12" spans="1:13" ht="15" customHeight="1">
      <c r="A12" s="1"/>
      <c r="B12" s="4" t="s">
        <v>37</v>
      </c>
      <c r="C12" s="5" t="s">
        <v>38</v>
      </c>
      <c r="D12" s="4" t="s">
        <v>35</v>
      </c>
      <c r="E12" s="7">
        <v>1</v>
      </c>
      <c r="F12" s="7">
        <v>26002</v>
      </c>
      <c r="G12" s="8"/>
      <c r="H12" s="8">
        <f t="shared" si="0"/>
        <v>16631</v>
      </c>
      <c r="I12" s="16">
        <v>42633</v>
      </c>
      <c r="J12" s="17"/>
      <c r="K12" s="7">
        <v>42632.62</v>
      </c>
      <c r="L12" s="18"/>
      <c r="M12" s="1"/>
    </row>
    <row r="13" spans="1:13" ht="15" customHeight="1">
      <c r="A13" s="1"/>
      <c r="B13" s="4" t="s">
        <v>39</v>
      </c>
      <c r="C13" s="5" t="s">
        <v>40</v>
      </c>
      <c r="D13" s="4" t="s">
        <v>35</v>
      </c>
      <c r="E13" s="7">
        <v>1</v>
      </c>
      <c r="F13" s="7">
        <v>77401</v>
      </c>
      <c r="G13" s="8"/>
      <c r="H13" s="8">
        <f t="shared" si="0"/>
        <v>-13937</v>
      </c>
      <c r="I13" s="16">
        <v>63464</v>
      </c>
      <c r="J13" s="17"/>
      <c r="K13" s="7">
        <v>63463.62</v>
      </c>
      <c r="L13" s="18"/>
      <c r="M13" s="1"/>
    </row>
    <row r="14" spans="1:13" ht="15" customHeight="1">
      <c r="A14" s="1"/>
      <c r="B14" s="4" t="s">
        <v>41</v>
      </c>
      <c r="C14" s="5" t="s">
        <v>42</v>
      </c>
      <c r="D14" s="4" t="s">
        <v>12</v>
      </c>
      <c r="E14" s="6" t="s">
        <v>13</v>
      </c>
      <c r="F14" s="8"/>
      <c r="G14" s="8"/>
      <c r="H14" s="8"/>
      <c r="I14" s="17"/>
      <c r="J14" s="17"/>
      <c r="K14" s="6" t="s">
        <v>13</v>
      </c>
      <c r="L14" s="18"/>
      <c r="M14" s="1"/>
    </row>
    <row r="15" spans="1:13" ht="15" customHeight="1">
      <c r="A15" s="1"/>
      <c r="B15" s="4" t="s">
        <v>43</v>
      </c>
      <c r="C15" s="5" t="s">
        <v>44</v>
      </c>
      <c r="D15" s="4" t="s">
        <v>20</v>
      </c>
      <c r="E15" s="7">
        <v>1</v>
      </c>
      <c r="F15" s="7">
        <v>952292</v>
      </c>
      <c r="G15" s="8"/>
      <c r="H15" s="7">
        <f aca="true" t="shared" si="1" ref="H15:H20">I15-F15</f>
        <v>-167059</v>
      </c>
      <c r="I15" s="16">
        <v>785233</v>
      </c>
      <c r="J15" s="17"/>
      <c r="K15" s="7">
        <v>785233.34</v>
      </c>
      <c r="L15" s="18" t="s">
        <v>45</v>
      </c>
      <c r="M15" s="1"/>
    </row>
    <row r="16" spans="1:13" ht="15" customHeight="1">
      <c r="A16" s="1"/>
      <c r="B16" s="4" t="s">
        <v>46</v>
      </c>
      <c r="C16" s="5" t="s">
        <v>47</v>
      </c>
      <c r="D16" s="4" t="s">
        <v>20</v>
      </c>
      <c r="E16" s="7">
        <v>1</v>
      </c>
      <c r="F16" s="7">
        <v>333060</v>
      </c>
      <c r="G16" s="8"/>
      <c r="H16" s="7">
        <f t="shared" si="1"/>
        <v>-58926</v>
      </c>
      <c r="I16" s="16">
        <v>274134</v>
      </c>
      <c r="J16" s="17"/>
      <c r="K16" s="7">
        <v>274134.16</v>
      </c>
      <c r="L16" s="18" t="s">
        <v>48</v>
      </c>
      <c r="M16" s="1"/>
    </row>
    <row r="17" spans="1:13" ht="15" customHeight="1">
      <c r="A17" s="1"/>
      <c r="B17" s="4" t="s">
        <v>49</v>
      </c>
      <c r="C17" s="5" t="s">
        <v>50</v>
      </c>
      <c r="D17" s="4" t="s">
        <v>20</v>
      </c>
      <c r="E17" s="7">
        <v>1</v>
      </c>
      <c r="F17" s="7">
        <v>598282</v>
      </c>
      <c r="G17" s="8"/>
      <c r="H17" s="7">
        <f t="shared" si="1"/>
        <v>-104360</v>
      </c>
      <c r="I17" s="16">
        <v>493922</v>
      </c>
      <c r="J17" s="17"/>
      <c r="K17" s="7">
        <v>493921.7</v>
      </c>
      <c r="L17" s="18" t="s">
        <v>51</v>
      </c>
      <c r="M17" s="1"/>
    </row>
    <row r="18" spans="1:13" ht="15" customHeight="1">
      <c r="A18" s="1"/>
      <c r="B18" s="4" t="s">
        <v>52</v>
      </c>
      <c r="C18" s="5" t="s">
        <v>53</v>
      </c>
      <c r="D18" s="4" t="s">
        <v>20</v>
      </c>
      <c r="E18" s="7">
        <v>1</v>
      </c>
      <c r="F18" s="7">
        <v>20950</v>
      </c>
      <c r="G18" s="8"/>
      <c r="H18" s="7">
        <f t="shared" si="1"/>
        <v>-3773</v>
      </c>
      <c r="I18" s="16">
        <v>17177</v>
      </c>
      <c r="J18" s="17"/>
      <c r="K18" s="7">
        <v>17177.49</v>
      </c>
      <c r="L18" s="18" t="s">
        <v>54</v>
      </c>
      <c r="M18" s="1"/>
    </row>
    <row r="19" spans="1:13" ht="15" customHeight="1">
      <c r="A19" s="1"/>
      <c r="B19" s="4" t="s">
        <v>55</v>
      </c>
      <c r="C19" s="5" t="s">
        <v>56</v>
      </c>
      <c r="D19" s="4" t="s">
        <v>20</v>
      </c>
      <c r="E19" s="7">
        <v>1</v>
      </c>
      <c r="F19" s="7">
        <v>309487</v>
      </c>
      <c r="G19" s="8"/>
      <c r="H19" s="7">
        <f t="shared" si="1"/>
        <v>-55507</v>
      </c>
      <c r="I19" s="16">
        <v>253980</v>
      </c>
      <c r="J19" s="17"/>
      <c r="K19" s="7">
        <v>253980.25</v>
      </c>
      <c r="L19" s="18" t="s">
        <v>57</v>
      </c>
      <c r="M19" s="1"/>
    </row>
    <row r="20" spans="1:13" ht="15" customHeight="1">
      <c r="A20" s="1"/>
      <c r="B20" s="4" t="s">
        <v>58</v>
      </c>
      <c r="C20" s="5" t="s">
        <v>59</v>
      </c>
      <c r="D20" s="4" t="s">
        <v>20</v>
      </c>
      <c r="E20" s="7">
        <v>1</v>
      </c>
      <c r="F20" s="7">
        <f>F19</f>
        <v>309487</v>
      </c>
      <c r="G20" s="8"/>
      <c r="H20" s="7">
        <f t="shared" si="1"/>
        <v>-55507</v>
      </c>
      <c r="I20" s="16">
        <v>253980</v>
      </c>
      <c r="J20" s="17"/>
      <c r="K20" s="7">
        <v>253980.25</v>
      </c>
      <c r="L20" s="18" t="s">
        <v>57</v>
      </c>
      <c r="M20" s="1"/>
    </row>
    <row r="21" spans="1:13" ht="15" customHeight="1">
      <c r="A21" s="1"/>
      <c r="B21" s="4" t="s">
        <v>60</v>
      </c>
      <c r="C21" s="5" t="s">
        <v>61</v>
      </c>
      <c r="D21" s="4" t="s">
        <v>20</v>
      </c>
      <c r="E21" s="6" t="s">
        <v>13</v>
      </c>
      <c r="F21" s="8"/>
      <c r="G21" s="8"/>
      <c r="H21" s="8"/>
      <c r="I21" s="17"/>
      <c r="J21" s="17"/>
      <c r="K21" s="6" t="s">
        <v>13</v>
      </c>
      <c r="L21" s="18"/>
      <c r="M21" s="1"/>
    </row>
    <row r="22" spans="1:13" ht="15" customHeight="1">
      <c r="A22" s="1"/>
      <c r="B22" s="4" t="s">
        <v>62</v>
      </c>
      <c r="C22" s="5" t="s">
        <v>63</v>
      </c>
      <c r="D22" s="4" t="s">
        <v>20</v>
      </c>
      <c r="E22" s="7">
        <v>1</v>
      </c>
      <c r="F22" s="7">
        <v>6499227</v>
      </c>
      <c r="G22" s="8"/>
      <c r="H22" s="7">
        <f>I22-F22</f>
        <v>-1165642</v>
      </c>
      <c r="I22" s="16">
        <v>5333585</v>
      </c>
      <c r="J22" s="17"/>
      <c r="K22" s="7">
        <v>5333585.22</v>
      </c>
      <c r="L22" s="18" t="s">
        <v>64</v>
      </c>
      <c r="M22" s="1"/>
    </row>
    <row r="23" spans="1:13" ht="15" customHeight="1">
      <c r="A23" s="1"/>
      <c r="B23" s="4" t="s">
        <v>65</v>
      </c>
      <c r="C23" s="5" t="s">
        <v>66</v>
      </c>
      <c r="D23" s="4" t="s">
        <v>20</v>
      </c>
      <c r="E23" s="6" t="s">
        <v>13</v>
      </c>
      <c r="F23" s="8"/>
      <c r="G23" s="8"/>
      <c r="H23" s="8"/>
      <c r="I23" s="17"/>
      <c r="J23" s="17"/>
      <c r="K23" s="6" t="s">
        <v>13</v>
      </c>
      <c r="L23" s="18"/>
      <c r="M23" s="1"/>
    </row>
    <row r="24" spans="1:13" ht="15" customHeight="1">
      <c r="A24" s="1"/>
      <c r="B24" s="11" t="s">
        <v>67</v>
      </c>
      <c r="C24" s="12" t="s">
        <v>68</v>
      </c>
      <c r="D24" s="11" t="s">
        <v>20</v>
      </c>
      <c r="E24" s="13">
        <v>1</v>
      </c>
      <c r="F24" s="13">
        <f>F22</f>
        <v>6499227</v>
      </c>
      <c r="G24" s="14"/>
      <c r="H24" s="13">
        <f>I24-F24</f>
        <v>-1165642</v>
      </c>
      <c r="I24" s="21">
        <v>5333585</v>
      </c>
      <c r="J24" s="22"/>
      <c r="K24" s="13">
        <v>5333585.22</v>
      </c>
      <c r="L24" s="23" t="s">
        <v>64</v>
      </c>
      <c r="M24" s="1"/>
    </row>
  </sheetData>
  <sheetProtection/>
  <mergeCells count="47">
    <mergeCell ref="B1:L1"/>
    <mergeCell ref="F2:G2"/>
    <mergeCell ref="I2:J2"/>
    <mergeCell ref="F3:G3"/>
    <mergeCell ref="I3:J3"/>
    <mergeCell ref="F4:G4"/>
    <mergeCell ref="I4:J4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</mergeCells>
  <printOptions/>
  <pageMargins left="0" right="0" top="0" bottom="0" header="0" footer="0"/>
  <pageSetup fitToHeight="576" fitToWidth="842" horizontalDpi="300" verticalDpi="300" orientation="landscape" pageOrder="overThenDown" paperSize="9"/>
  <ignoredErrors>
    <ignoredError sqref="B3:L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金圣杰</cp:lastModifiedBy>
  <cp:lastPrinted>2020-12-22T09:47:07Z</cp:lastPrinted>
  <dcterms:created xsi:type="dcterms:W3CDTF">2020-12-24T13:35:35Z</dcterms:created>
  <dcterms:modified xsi:type="dcterms:W3CDTF">2020-12-25T01:27:30Z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